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 tabRatio="885" activeTab="1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4525"/>
</workbook>
</file>

<file path=xl/calcChain.xml><?xml version="1.0" encoding="utf-8"?>
<calcChain xmlns="http://schemas.openxmlformats.org/spreadsheetml/2006/main">
  <c r="E35" i="4" l="1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74" i="4" l="1"/>
  <c r="F74" i="4"/>
  <c r="D74" i="4"/>
  <c r="E72" i="4"/>
  <c r="H72" i="4" s="1"/>
  <c r="E70" i="4"/>
  <c r="H70" i="4" s="1"/>
  <c r="E68" i="4"/>
  <c r="H68" i="4" s="1"/>
  <c r="E66" i="4"/>
  <c r="H66" i="4" s="1"/>
  <c r="E64" i="4"/>
  <c r="H64" i="4" s="1"/>
  <c r="E62" i="4"/>
  <c r="H62" i="4" s="1"/>
  <c r="E60" i="4"/>
  <c r="C74" i="4"/>
  <c r="G52" i="4"/>
  <c r="F52" i="4"/>
  <c r="E50" i="4"/>
  <c r="H50" i="4" s="1"/>
  <c r="E49" i="4"/>
  <c r="H49" i="4" s="1"/>
  <c r="E48" i="4"/>
  <c r="H48" i="4" s="1"/>
  <c r="E47" i="4"/>
  <c r="H47" i="4" s="1"/>
  <c r="D52" i="4"/>
  <c r="C52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38" i="4"/>
  <c r="F38" i="4"/>
  <c r="D38" i="4"/>
  <c r="C38" i="4"/>
  <c r="E74" i="4" l="1"/>
  <c r="H52" i="4"/>
  <c r="E52" i="4"/>
  <c r="H60" i="4"/>
  <c r="H74" i="4" s="1"/>
  <c r="H38" i="4"/>
  <c r="E38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19" i="5"/>
  <c r="H18" i="5"/>
  <c r="H12" i="5"/>
  <c r="H10" i="5"/>
  <c r="H9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H22" i="5" s="1"/>
  <c r="E21" i="5"/>
  <c r="H21" i="5" s="1"/>
  <c r="E20" i="5"/>
  <c r="H20" i="5" s="1"/>
  <c r="E19" i="5"/>
  <c r="E18" i="5"/>
  <c r="E17" i="5"/>
  <c r="H17" i="5" s="1"/>
  <c r="E14" i="5"/>
  <c r="H14" i="5" s="1"/>
  <c r="E13" i="5"/>
  <c r="H13" i="5" s="1"/>
  <c r="E12" i="5"/>
  <c r="E11" i="5"/>
  <c r="H11" i="5" s="1"/>
  <c r="E10" i="5"/>
  <c r="E9" i="5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14" i="8"/>
  <c r="G16" i="8"/>
  <c r="F16" i="8"/>
  <c r="E14" i="8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67" i="6"/>
  <c r="H66" i="6"/>
  <c r="H64" i="6"/>
  <c r="H63" i="6"/>
  <c r="H62" i="6"/>
  <c r="H61" i="6"/>
  <c r="H60" i="6"/>
  <c r="H59" i="6"/>
  <c r="H58" i="6"/>
  <c r="H57" i="6"/>
  <c r="H56" i="6"/>
  <c r="H55" i="6"/>
  <c r="H52" i="6"/>
  <c r="H50" i="6"/>
  <c r="H49" i="6"/>
  <c r="H48" i="6"/>
  <c r="H47" i="6"/>
  <c r="H46" i="6"/>
  <c r="H45" i="6"/>
  <c r="H42" i="6"/>
  <c r="H41" i="6"/>
  <c r="H40" i="6"/>
  <c r="H39" i="6"/>
  <c r="H37" i="6"/>
  <c r="H36" i="6"/>
  <c r="H35" i="6"/>
  <c r="H34" i="6"/>
  <c r="H27" i="6"/>
  <c r="H26" i="6"/>
  <c r="H25" i="6"/>
  <c r="H21" i="6"/>
  <c r="H17" i="6"/>
  <c r="H16" i="6"/>
  <c r="H14" i="6"/>
  <c r="H12" i="6"/>
  <c r="H11" i="6"/>
  <c r="H9" i="6"/>
  <c r="E76" i="6"/>
  <c r="E75" i="6"/>
  <c r="E74" i="6"/>
  <c r="E73" i="6"/>
  <c r="E72" i="6"/>
  <c r="E71" i="6"/>
  <c r="E70" i="6"/>
  <c r="H70" i="6" s="1"/>
  <c r="E68" i="6"/>
  <c r="H68" i="6" s="1"/>
  <c r="E67" i="6"/>
  <c r="E66" i="6"/>
  <c r="E64" i="6"/>
  <c r="E63" i="6"/>
  <c r="E62" i="6"/>
  <c r="E61" i="6"/>
  <c r="E60" i="6"/>
  <c r="E59" i="6"/>
  <c r="E58" i="6"/>
  <c r="E57" i="6"/>
  <c r="E56" i="6"/>
  <c r="E55" i="6"/>
  <c r="E54" i="6"/>
  <c r="H54" i="6" s="1"/>
  <c r="E52" i="6"/>
  <c r="E51" i="6"/>
  <c r="H51" i="6" s="1"/>
  <c r="E50" i="6"/>
  <c r="E49" i="6"/>
  <c r="E48" i="6"/>
  <c r="E47" i="6"/>
  <c r="E46" i="6"/>
  <c r="E45" i="6"/>
  <c r="E44" i="6"/>
  <c r="H44" i="6" s="1"/>
  <c r="E43" i="6"/>
  <c r="E42" i="6"/>
  <c r="E41" i="6"/>
  <c r="E40" i="6"/>
  <c r="E39" i="6"/>
  <c r="E38" i="6"/>
  <c r="H38" i="6" s="1"/>
  <c r="E37" i="6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E26" i="6"/>
  <c r="E25" i="6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E16" i="6"/>
  <c r="E15" i="6"/>
  <c r="H15" i="6" s="1"/>
  <c r="E14" i="6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E53" i="6" s="1"/>
  <c r="C43" i="6"/>
  <c r="C33" i="6"/>
  <c r="C23" i="6"/>
  <c r="C13" i="6"/>
  <c r="C5" i="6"/>
  <c r="C42" i="5" l="1"/>
  <c r="H16" i="5"/>
  <c r="G42" i="5"/>
  <c r="F42" i="5"/>
  <c r="E6" i="5"/>
  <c r="D42" i="5"/>
  <c r="H6" i="5"/>
  <c r="E16" i="8"/>
  <c r="H6" i="8"/>
  <c r="E69" i="6"/>
  <c r="H69" i="6" s="1"/>
  <c r="E65" i="6"/>
  <c r="H65" i="6" s="1"/>
  <c r="H53" i="6"/>
  <c r="H43" i="6"/>
  <c r="E33" i="6"/>
  <c r="H33" i="6" s="1"/>
  <c r="E23" i="6"/>
  <c r="H23" i="6" s="1"/>
  <c r="F77" i="6"/>
  <c r="E13" i="6"/>
  <c r="H13" i="6" s="1"/>
  <c r="D77" i="6"/>
  <c r="G77" i="6"/>
  <c r="C77" i="6"/>
  <c r="E5" i="6"/>
  <c r="E25" i="5"/>
  <c r="E16" i="5"/>
  <c r="H16" i="8"/>
  <c r="H42" i="5" l="1"/>
  <c r="E42" i="5"/>
  <c r="E77" i="6"/>
  <c r="H5" i="6"/>
  <c r="H77" i="6" s="1"/>
</calcChain>
</file>

<file path=xl/sharedStrings.xml><?xml version="1.0" encoding="utf-8"?>
<sst xmlns="http://schemas.openxmlformats.org/spreadsheetml/2006/main" count="227" uniqueCount="164">
  <si>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</si>
  <si>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</si>
  <si>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</si>
  <si>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</si>
  <si>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</si>
  <si>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</si>
  <si>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</si>
  <si>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</si>
  <si>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</si>
  <si>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</si>
  <si>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</si>
  <si>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</si>
  <si>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</si>
  <si>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</si>
  <si>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</si>
  <si>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</si>
  <si>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</si>
  <si>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</si>
  <si>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</si>
  <si>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</si>
  <si>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</si>
  <si>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</si>
  <si>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</si>
  <si>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</si>
  <si>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</si>
  <si>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</si>
  <si>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</si>
  <si>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</si>
  <si>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</si>
  <si>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</si>
  <si>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</si>
  <si>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</si>
  <si>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</si>
  <si>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</si>
  <si>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</si>
  <si>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</si>
  <si>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</si>
  <si>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</si>
  <si>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</si>
  <si>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</si>
  <si>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</si>
  <si>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</si>
  <si>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</si>
  <si>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</si>
  <si>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</si>
  <si>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</si>
  <si>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</si>
  <si>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</si>
  <si>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</si>
  <si>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</si>
  <si>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</si>
  <si>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</si>
  <si>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</si>
  <si>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</si>
  <si>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</si>
  <si>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</si>
  <si>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</si>
  <si>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</si>
  <si>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</si>
  <si>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</si>
  <si>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</si>
  <si>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</si>
  <si>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</si>
  <si>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</si>
  <si>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</si>
  <si>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</si>
  <si>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</si>
  <si>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</si>
  <si>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</si>
  <si>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</si>
  <si>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</si>
  <si>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</si>
  <si>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</si>
  <si>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</si>
  <si>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</si>
  <si>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</si>
  <si>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</si>
  <si>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</si>
  <si>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</si>
  <si>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</si>
  <si>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</si>
  <si>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</si>
  <si>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</si>
  <si>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</si>
  <si>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</si>
  <si>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</si>
  <si>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</si>
  <si>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</si>
  <si>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</si>
  <si>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</si>
  <si>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</si>
  <si>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</si>
  <si>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</si>
  <si>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</si>
  <si>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</si>
  <si>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</si>
  <si>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</si>
  <si>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</si>
  <si>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</si>
  <si>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</si>
  <si>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</si>
  <si>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</si>
  <si>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</si>
  <si>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</si>
  <si>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</si>
  <si>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</si>
  <si>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</si>
  <si>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</si>
  <si>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</si>
  <si>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</si>
  <si>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</si>
  <si>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</si>
  <si>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</si>
  <si>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</si>
  <si>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</si>
  <si>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</si>
  <si>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</si>
  <si>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</si>
  <si>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</si>
  <si>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</si>
  <si>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</si>
  <si>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</si>
  <si>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</si>
  <si>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</si>
  <si>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</si>
  <si>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</si>
  <si>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</si>
  <si>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</si>
  <si>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MANUAL DOBLADO, GTO.
ESTADO ANALÍTICO DEL EJERCICIO DEL PRESUPUESTO DE EGRESOS
Clasificación por Objeto del Gasto (Capítulo y Concepto)
Del 1 de Enero al AL 31 DE DICIEMBRE DEL 2019</t>
  </si>
  <si>
    <t>MUNICIPIO MANUAL DOBLADO, GTO.
ESTADO ANALÍTICO DEL EJERCICIO DEL PRESUPUESTO DE EGRESOS
Clasificación Económica (por Tipo de Gasto)
Del 1 de Enero al AL 31 DE DICIEMBRE DEL 2019</t>
  </si>
  <si>
    <t>AYUNTAMIENTO</t>
  </si>
  <si>
    <t>PRESIDENCIA</t>
  </si>
  <si>
    <t>SECRETARIA DEL AYUNTAMIENTO</t>
  </si>
  <si>
    <t>TESORERIA MUNICIPAL</t>
  </si>
  <si>
    <t>OFICIALIA MAYOR</t>
  </si>
  <si>
    <t>IMPUESTOS INMOBILIARIOS Y CATASTRO</t>
  </si>
  <si>
    <t>DESARROLLO SOCIAL</t>
  </si>
  <si>
    <t>FISCALIZACION Y REGLAMENTOS</t>
  </si>
  <si>
    <t>CONTRALORIA MUNICIPAL</t>
  </si>
  <si>
    <t>JUZGADO MUNICIPAL</t>
  </si>
  <si>
    <t>DESARROLLO RURAL</t>
  </si>
  <si>
    <t>DESARROLLO ECONOMICO Y TURISTICO</t>
  </si>
  <si>
    <t>INFORMATICA Y ACCESO A LA INFORMACION</t>
  </si>
  <si>
    <t>COMUNICACION SOCIAL</t>
  </si>
  <si>
    <t>SEGURIDAD PUBLICA Y VIALIDAD</t>
  </si>
  <si>
    <t>UNIDAD DE PROTECCION CIVIL</t>
  </si>
  <si>
    <t>OBRAS PUBLICAS</t>
  </si>
  <si>
    <t>DESARROLLO URBANO Y ORDENAMIENTO TERRITO</t>
  </si>
  <si>
    <t>EDUCACION</t>
  </si>
  <si>
    <t>SERVICIOS PUBLICOS</t>
  </si>
  <si>
    <t>LIMPIA</t>
  </si>
  <si>
    <t>PARQUES Y JARDINES</t>
  </si>
  <si>
    <t>MERCADOS</t>
  </si>
  <si>
    <t>RASTRO</t>
  </si>
  <si>
    <t>PANTEONES</t>
  </si>
  <si>
    <t>ALUMBRADO PUBLICO</t>
  </si>
  <si>
    <t>ECOLOGIA</t>
  </si>
  <si>
    <t>COMUDAJ</t>
  </si>
  <si>
    <t>CASA DE LA CULTURA</t>
  </si>
  <si>
    <t>MUNICIPIO MANUAL DOBLADO, GTO.
ESTADO ANALÍTICO DEL EJERCICIO DEL PRESUPUESTO DE EGRESOS
Clasificación Administrativa
Del 1 de Enero al AL 31 DE DICIEMBRE DEL 2019</t>
  </si>
  <si>
    <t>Gobierno (Federal/Estatal/Municipal) de MUNICIPIO MANUAL DOBLADO, GTO.
Estado Analítico del Ejercicio del Presupuesto de Egresos
Clasificación Administrativa
Del 1 de Enero al AL 31 DE DICIEMBRE DEL 2019</t>
  </si>
  <si>
    <t>Sector Paraestatal del Gobierno (Federal/Estatal/Municipal) de MUNICIPIO MANUAL DOBLADO, GTO.
Estado Analítico del Ejercicio del Presupuesto de Egresos
Clasificación Administrativa
Del 1 de Enero al AL 31 DE DICIEMBRE DEL 2019</t>
  </si>
  <si>
    <t>MUNICIPIO MANUAL DOBLADO, GTO.
ESTADO ANALÍTICO DEL EJERCICIO DEL PRESUPUESTO DE EGRESOS
Clasificación Funcional (Finalidad y Función)
Del 1 de Enero al AL 31 DE DICIEMBRE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</si>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</sst>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8" fillId="3" borderId="0" xfId="0" applyFont="1" applyFill="1" applyBorder="1" applyAlignment="1">
      <alignment vertical="top"/>
    </xf>
    <xf numFmtId="4" fontId="2" fillId="0" borderId="0" xfId="8" applyNumberFormat="1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showGridLines="0" workbookViewId="0">
      <selection activeCell="A78" sqref="A1:H78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128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62264567.579999998</v>
      </c>
      <c r="D5" s="14">
        <f>SUM(D6:D12)</f>
        <v>1096543.1299999999</v>
      </c>
      <c r="E5" s="14">
        <f>C5+D5</f>
        <v>63361110.710000001</v>
      </c>
      <c r="F5" s="14">
        <f>SUM(F6:F12)</f>
        <v>63329176.460000001</v>
      </c>
      <c r="G5" s="14">
        <f>SUM(G6:G12)</f>
        <v>62438144.240000002</v>
      </c>
      <c r="H5" s="14">
        <f>E5-F5</f>
        <v>31934.25</v>
      </c>
    </row>
    <row r="6" spans="1:8" x14ac:dyDescent="0.2">
      <c r="A6" s="49">
        <v>1100</v>
      </c>
      <c r="B6" s="11" t="s">
        <v>70</v>
      </c>
      <c r="C6" s="15">
        <v>36116948.109999999</v>
      </c>
      <c r="D6" s="15">
        <v>-1591894.02</v>
      </c>
      <c r="E6" s="15">
        <f t="shared" ref="E6:E69" si="0">C6+D6</f>
        <v>34525054.089999996</v>
      </c>
      <c r="F6" s="15">
        <v>34174567.060000002</v>
      </c>
      <c r="G6" s="15">
        <v>34174567.060000002</v>
      </c>
      <c r="H6" s="15">
        <f t="shared" ref="H6:H69" si="1">E6-F6</f>
        <v>350487.02999999374</v>
      </c>
    </row>
    <row r="7" spans="1:8" x14ac:dyDescent="0.2">
      <c r="A7" s="49">
        <v>1200</v>
      </c>
      <c r="B7" s="11" t="s">
        <v>71</v>
      </c>
      <c r="C7" s="15">
        <v>2530000</v>
      </c>
      <c r="D7" s="15">
        <v>2128353.5499999998</v>
      </c>
      <c r="E7" s="15">
        <f t="shared" si="0"/>
        <v>4658353.55</v>
      </c>
      <c r="F7" s="15">
        <v>4449718.9800000004</v>
      </c>
      <c r="G7" s="15">
        <v>4440118.9800000004</v>
      </c>
      <c r="H7" s="15">
        <f t="shared" si="1"/>
        <v>208634.56999999937</v>
      </c>
    </row>
    <row r="8" spans="1:8" x14ac:dyDescent="0.2">
      <c r="A8" s="49">
        <v>1300</v>
      </c>
      <c r="B8" s="11" t="s">
        <v>72</v>
      </c>
      <c r="C8" s="15">
        <v>5215788.28</v>
      </c>
      <c r="D8" s="15">
        <v>-385459.20000000001</v>
      </c>
      <c r="E8" s="15">
        <f t="shared" si="0"/>
        <v>4830329.08</v>
      </c>
      <c r="F8" s="15">
        <v>4816544.41</v>
      </c>
      <c r="G8" s="15">
        <v>4816544.41</v>
      </c>
      <c r="H8" s="15">
        <f t="shared" si="1"/>
        <v>13784.669999999925</v>
      </c>
    </row>
    <row r="9" spans="1:8" x14ac:dyDescent="0.2">
      <c r="A9" s="49">
        <v>1400</v>
      </c>
      <c r="B9" s="11" t="s">
        <v>35</v>
      </c>
      <c r="C9" s="15">
        <v>9587048.3300000001</v>
      </c>
      <c r="D9" s="15">
        <v>-3572130.59</v>
      </c>
      <c r="E9" s="15">
        <f t="shared" si="0"/>
        <v>6014917.7400000002</v>
      </c>
      <c r="F9" s="15">
        <v>6561534.6200000001</v>
      </c>
      <c r="G9" s="15">
        <v>5741662.5</v>
      </c>
      <c r="H9" s="15">
        <f t="shared" si="1"/>
        <v>-546616.87999999989</v>
      </c>
    </row>
    <row r="10" spans="1:8" x14ac:dyDescent="0.2">
      <c r="A10" s="49">
        <v>1500</v>
      </c>
      <c r="B10" s="11" t="s">
        <v>73</v>
      </c>
      <c r="C10" s="15">
        <v>2036099.14</v>
      </c>
      <c r="D10" s="15">
        <v>11296357.109999999</v>
      </c>
      <c r="E10" s="15">
        <f t="shared" si="0"/>
        <v>13332456.25</v>
      </c>
      <c r="F10" s="15">
        <v>13326811.390000001</v>
      </c>
      <c r="G10" s="15">
        <v>13265251.289999999</v>
      </c>
      <c r="H10" s="15">
        <f t="shared" si="1"/>
        <v>5644.859999999404</v>
      </c>
    </row>
    <row r="11" spans="1:8" x14ac:dyDescent="0.2">
      <c r="A11" s="49">
        <v>1600</v>
      </c>
      <c r="B11" s="11" t="s">
        <v>36</v>
      </c>
      <c r="C11" s="15">
        <v>6778683.7199999997</v>
      </c>
      <c r="D11" s="15">
        <v>-6778683.7199999997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5664208.1500000004</v>
      </c>
      <c r="D13" s="15">
        <f>SUM(D14:D22)</f>
        <v>4027044.3600000003</v>
      </c>
      <c r="E13" s="15">
        <f t="shared" si="0"/>
        <v>9691252.5100000016</v>
      </c>
      <c r="F13" s="15">
        <f>SUM(F14:F22)</f>
        <v>9433154.6799999978</v>
      </c>
      <c r="G13" s="15">
        <f>SUM(G14:G22)</f>
        <v>3339740.21</v>
      </c>
      <c r="H13" s="15">
        <f t="shared" si="1"/>
        <v>258097.8300000038</v>
      </c>
    </row>
    <row r="14" spans="1:8" x14ac:dyDescent="0.2">
      <c r="A14" s="49">
        <v>2100</v>
      </c>
      <c r="B14" s="11" t="s">
        <v>75</v>
      </c>
      <c r="C14" s="15">
        <v>695379.15</v>
      </c>
      <c r="D14" s="15">
        <v>284343.64</v>
      </c>
      <c r="E14" s="15">
        <f t="shared" si="0"/>
        <v>979722.79</v>
      </c>
      <c r="F14" s="15">
        <v>942087</v>
      </c>
      <c r="G14" s="15">
        <v>700925.26</v>
      </c>
      <c r="H14" s="15">
        <f t="shared" si="1"/>
        <v>37635.790000000037</v>
      </c>
    </row>
    <row r="15" spans="1:8" x14ac:dyDescent="0.2">
      <c r="A15" s="49">
        <v>2200</v>
      </c>
      <c r="B15" s="11" t="s">
        <v>76</v>
      </c>
      <c r="C15" s="15">
        <v>0</v>
      </c>
      <c r="D15" s="15">
        <v>2554.98</v>
      </c>
      <c r="E15" s="15">
        <f t="shared" si="0"/>
        <v>2554.98</v>
      </c>
      <c r="F15" s="15">
        <v>2554.98</v>
      </c>
      <c r="G15" s="15">
        <v>2554.98</v>
      </c>
      <c r="H15" s="15">
        <f t="shared" si="1"/>
        <v>0</v>
      </c>
    </row>
    <row r="16" spans="1:8" x14ac:dyDescent="0.2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1004197</v>
      </c>
      <c r="D17" s="15">
        <v>70904.89</v>
      </c>
      <c r="E17" s="15">
        <f t="shared" si="0"/>
        <v>1075101.8899999999</v>
      </c>
      <c r="F17" s="15">
        <v>1003391</v>
      </c>
      <c r="G17" s="15">
        <v>555984.54</v>
      </c>
      <c r="H17" s="15">
        <f t="shared" si="1"/>
        <v>71710.889999999898</v>
      </c>
    </row>
    <row r="18" spans="1:8" x14ac:dyDescent="0.2">
      <c r="A18" s="49">
        <v>2500</v>
      </c>
      <c r="B18" s="11" t="s">
        <v>79</v>
      </c>
      <c r="C18" s="15">
        <v>28830</v>
      </c>
      <c r="D18" s="15">
        <v>11579.42</v>
      </c>
      <c r="E18" s="15">
        <f t="shared" si="0"/>
        <v>40409.42</v>
      </c>
      <c r="F18" s="15">
        <v>40409.42</v>
      </c>
      <c r="G18" s="15">
        <v>16643.419999999998</v>
      </c>
      <c r="H18" s="15">
        <f t="shared" si="1"/>
        <v>0</v>
      </c>
    </row>
    <row r="19" spans="1:8" x14ac:dyDescent="0.2">
      <c r="A19" s="49">
        <v>2600</v>
      </c>
      <c r="B19" s="11" t="s">
        <v>80</v>
      </c>
      <c r="C19" s="15">
        <v>3447902</v>
      </c>
      <c r="D19" s="15">
        <v>3798340.96</v>
      </c>
      <c r="E19" s="15">
        <f t="shared" si="0"/>
        <v>7246242.96</v>
      </c>
      <c r="F19" s="15">
        <v>7112371.4699999997</v>
      </c>
      <c r="G19" s="15">
        <v>1894948.16</v>
      </c>
      <c r="H19" s="15">
        <f t="shared" si="1"/>
        <v>133871.49000000022</v>
      </c>
    </row>
    <row r="20" spans="1:8" x14ac:dyDescent="0.2">
      <c r="A20" s="49">
        <v>2700</v>
      </c>
      <c r="B20" s="11" t="s">
        <v>81</v>
      </c>
      <c r="C20" s="15">
        <v>384800</v>
      </c>
      <c r="D20" s="15">
        <v>-223164</v>
      </c>
      <c r="E20" s="15">
        <f t="shared" si="0"/>
        <v>161636</v>
      </c>
      <c r="F20" s="15">
        <v>161436.20000000001</v>
      </c>
      <c r="G20" s="15">
        <v>73019.19</v>
      </c>
      <c r="H20" s="15">
        <f t="shared" si="1"/>
        <v>199.79999999998836</v>
      </c>
    </row>
    <row r="21" spans="1:8" x14ac:dyDescent="0.2">
      <c r="A21" s="49">
        <v>2800</v>
      </c>
      <c r="B21" s="11" t="s">
        <v>82</v>
      </c>
      <c r="C21" s="15">
        <v>800</v>
      </c>
      <c r="D21" s="15">
        <v>-800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102300</v>
      </c>
      <c r="D22" s="15">
        <v>83284.47</v>
      </c>
      <c r="E22" s="15">
        <f t="shared" si="0"/>
        <v>185584.47</v>
      </c>
      <c r="F22" s="15">
        <v>170904.61</v>
      </c>
      <c r="G22" s="15">
        <v>95664.66</v>
      </c>
      <c r="H22" s="15">
        <f t="shared" si="1"/>
        <v>14679.860000000015</v>
      </c>
    </row>
    <row r="23" spans="1:8" x14ac:dyDescent="0.2">
      <c r="A23" s="48" t="s">
        <v>63</v>
      </c>
      <c r="B23" s="7"/>
      <c r="C23" s="15">
        <f>SUM(C24:C32)</f>
        <v>26323312.789999999</v>
      </c>
      <c r="D23" s="15">
        <f>SUM(D24:D32)</f>
        <v>17688718.590000004</v>
      </c>
      <c r="E23" s="15">
        <f t="shared" si="0"/>
        <v>44012031.380000003</v>
      </c>
      <c r="F23" s="15">
        <f>SUM(F24:F32)</f>
        <v>43135521.199999996</v>
      </c>
      <c r="G23" s="15">
        <f>SUM(G24:G32)</f>
        <v>36359411.229999997</v>
      </c>
      <c r="H23" s="15">
        <f t="shared" si="1"/>
        <v>876510.18000000715</v>
      </c>
    </row>
    <row r="24" spans="1:8" x14ac:dyDescent="0.2">
      <c r="A24" s="49">
        <v>3100</v>
      </c>
      <c r="B24" s="11" t="s">
        <v>84</v>
      </c>
      <c r="C24" s="15">
        <v>13488219</v>
      </c>
      <c r="D24" s="15">
        <v>218037.84</v>
      </c>
      <c r="E24" s="15">
        <f t="shared" si="0"/>
        <v>13706256.84</v>
      </c>
      <c r="F24" s="15">
        <v>13620313.01</v>
      </c>
      <c r="G24" s="15">
        <v>13233788.050000001</v>
      </c>
      <c r="H24" s="15">
        <f t="shared" si="1"/>
        <v>85943.830000000075</v>
      </c>
    </row>
    <row r="25" spans="1:8" x14ac:dyDescent="0.2">
      <c r="A25" s="49">
        <v>3200</v>
      </c>
      <c r="B25" s="11" t="s">
        <v>85</v>
      </c>
      <c r="C25" s="15">
        <v>601440</v>
      </c>
      <c r="D25" s="15">
        <v>3352413.32</v>
      </c>
      <c r="E25" s="15">
        <f t="shared" si="0"/>
        <v>3953853.32</v>
      </c>
      <c r="F25" s="15">
        <v>4031069.32</v>
      </c>
      <c r="G25" s="15">
        <v>2728254.36</v>
      </c>
      <c r="H25" s="15">
        <f t="shared" si="1"/>
        <v>-77216</v>
      </c>
    </row>
    <row r="26" spans="1:8" x14ac:dyDescent="0.2">
      <c r="A26" s="49">
        <v>3300</v>
      </c>
      <c r="B26" s="11" t="s">
        <v>86</v>
      </c>
      <c r="C26" s="15">
        <v>5610466.3399999999</v>
      </c>
      <c r="D26" s="15">
        <v>5786016.4500000002</v>
      </c>
      <c r="E26" s="15">
        <f t="shared" si="0"/>
        <v>11396482.789999999</v>
      </c>
      <c r="F26" s="15">
        <v>10747326.91</v>
      </c>
      <c r="G26" s="15">
        <v>8830491.8100000005</v>
      </c>
      <c r="H26" s="15">
        <f t="shared" si="1"/>
        <v>649155.87999999896</v>
      </c>
    </row>
    <row r="27" spans="1:8" x14ac:dyDescent="0.2">
      <c r="A27" s="49">
        <v>3400</v>
      </c>
      <c r="B27" s="11" t="s">
        <v>87</v>
      </c>
      <c r="C27" s="15">
        <v>485900</v>
      </c>
      <c r="D27" s="15">
        <v>44021.83</v>
      </c>
      <c r="E27" s="15">
        <f t="shared" si="0"/>
        <v>529921.82999999996</v>
      </c>
      <c r="F27" s="15">
        <v>529921.82999999996</v>
      </c>
      <c r="G27" s="15">
        <v>372348.88</v>
      </c>
      <c r="H27" s="15">
        <f t="shared" si="1"/>
        <v>0</v>
      </c>
    </row>
    <row r="28" spans="1:8" x14ac:dyDescent="0.2">
      <c r="A28" s="49">
        <v>3500</v>
      </c>
      <c r="B28" s="11" t="s">
        <v>88</v>
      </c>
      <c r="C28" s="15">
        <v>2389926</v>
      </c>
      <c r="D28" s="15">
        <v>1246617.29</v>
      </c>
      <c r="E28" s="15">
        <f t="shared" si="0"/>
        <v>3636543.29</v>
      </c>
      <c r="F28" s="15">
        <v>3584168.52</v>
      </c>
      <c r="G28" s="15">
        <v>2342921.2999999998</v>
      </c>
      <c r="H28" s="15">
        <f t="shared" si="1"/>
        <v>52374.770000000019</v>
      </c>
    </row>
    <row r="29" spans="1:8" x14ac:dyDescent="0.2">
      <c r="A29" s="49">
        <v>3600</v>
      </c>
      <c r="B29" s="11" t="s">
        <v>89</v>
      </c>
      <c r="C29" s="15">
        <v>1009500</v>
      </c>
      <c r="D29" s="15">
        <v>-89908.43</v>
      </c>
      <c r="E29" s="15">
        <f t="shared" si="0"/>
        <v>919591.57000000007</v>
      </c>
      <c r="F29" s="15">
        <v>919591.41</v>
      </c>
      <c r="G29" s="15">
        <v>765526.02</v>
      </c>
      <c r="H29" s="15">
        <f t="shared" si="1"/>
        <v>0.16000000003259629</v>
      </c>
    </row>
    <row r="30" spans="1:8" x14ac:dyDescent="0.2">
      <c r="A30" s="49">
        <v>3700</v>
      </c>
      <c r="B30" s="11" t="s">
        <v>90</v>
      </c>
      <c r="C30" s="15">
        <v>258387</v>
      </c>
      <c r="D30" s="15">
        <v>-64663.53</v>
      </c>
      <c r="E30" s="15">
        <f t="shared" si="0"/>
        <v>193723.47</v>
      </c>
      <c r="F30" s="15">
        <v>177424.66</v>
      </c>
      <c r="G30" s="15">
        <v>177424.66</v>
      </c>
      <c r="H30" s="15">
        <f t="shared" si="1"/>
        <v>16298.809999999998</v>
      </c>
    </row>
    <row r="31" spans="1:8" x14ac:dyDescent="0.2">
      <c r="A31" s="49">
        <v>3800</v>
      </c>
      <c r="B31" s="11" t="s">
        <v>91</v>
      </c>
      <c r="C31" s="15">
        <v>1408520</v>
      </c>
      <c r="D31" s="15">
        <v>7018319.3099999996</v>
      </c>
      <c r="E31" s="15">
        <f t="shared" si="0"/>
        <v>8426839.3099999987</v>
      </c>
      <c r="F31" s="15">
        <v>8361956.54</v>
      </c>
      <c r="G31" s="15">
        <v>6933420.1500000004</v>
      </c>
      <c r="H31" s="15">
        <f t="shared" si="1"/>
        <v>64882.769999998622</v>
      </c>
    </row>
    <row r="32" spans="1:8" x14ac:dyDescent="0.2">
      <c r="A32" s="49">
        <v>3900</v>
      </c>
      <c r="B32" s="11" t="s">
        <v>19</v>
      </c>
      <c r="C32" s="15">
        <v>1070954.45</v>
      </c>
      <c r="D32" s="15">
        <v>177864.51</v>
      </c>
      <c r="E32" s="15">
        <f t="shared" si="0"/>
        <v>1248818.96</v>
      </c>
      <c r="F32" s="15">
        <v>1163749</v>
      </c>
      <c r="G32" s="15">
        <v>975236</v>
      </c>
      <c r="H32" s="15">
        <f t="shared" si="1"/>
        <v>85069.959999999963</v>
      </c>
    </row>
    <row r="33" spans="1:8" x14ac:dyDescent="0.2">
      <c r="A33" s="48" t="s">
        <v>64</v>
      </c>
      <c r="B33" s="7"/>
      <c r="C33" s="15">
        <f>SUM(C34:C42)</f>
        <v>11152871.66</v>
      </c>
      <c r="D33" s="15">
        <f>SUM(D34:D42)</f>
        <v>23851490.48</v>
      </c>
      <c r="E33" s="15">
        <f t="shared" si="0"/>
        <v>35004362.140000001</v>
      </c>
      <c r="F33" s="15">
        <f>SUM(F34:F42)</f>
        <v>29235474.359999999</v>
      </c>
      <c r="G33" s="15">
        <f>SUM(G34:G42)</f>
        <v>25526493.719999999</v>
      </c>
      <c r="H33" s="15">
        <f t="shared" si="1"/>
        <v>5768887.7800000012</v>
      </c>
    </row>
    <row r="34" spans="1:8" x14ac:dyDescent="0.2">
      <c r="A34" s="49">
        <v>4100</v>
      </c>
      <c r="B34" s="11" t="s">
        <v>92</v>
      </c>
      <c r="C34" s="15">
        <v>6022968.6600000001</v>
      </c>
      <c r="D34" s="15">
        <v>877031.34</v>
      </c>
      <c r="E34" s="15">
        <f t="shared" si="0"/>
        <v>6900000</v>
      </c>
      <c r="F34" s="15">
        <v>6900000</v>
      </c>
      <c r="G34" s="15">
        <v>6900000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4898877</v>
      </c>
      <c r="D37" s="15">
        <v>23115674.620000001</v>
      </c>
      <c r="E37" s="15">
        <f t="shared" si="0"/>
        <v>28014551.620000001</v>
      </c>
      <c r="F37" s="15">
        <v>22245663.84</v>
      </c>
      <c r="G37" s="15">
        <v>18536683.199999999</v>
      </c>
      <c r="H37" s="15">
        <f t="shared" si="1"/>
        <v>5768887.7800000012</v>
      </c>
    </row>
    <row r="38" spans="1:8" x14ac:dyDescent="0.2">
      <c r="A38" s="49">
        <v>4500</v>
      </c>
      <c r="B38" s="11" t="s">
        <v>41</v>
      </c>
      <c r="C38" s="15">
        <v>231026</v>
      </c>
      <c r="D38" s="15">
        <v>-141215.48000000001</v>
      </c>
      <c r="E38" s="15">
        <f t="shared" si="0"/>
        <v>89810.51999999999</v>
      </c>
      <c r="F38" s="15">
        <v>89810.52</v>
      </c>
      <c r="G38" s="15">
        <v>89810.52</v>
      </c>
      <c r="H38" s="15">
        <f t="shared" si="1"/>
        <v>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1618156.44</v>
      </c>
      <c r="D43" s="15">
        <f>SUM(D44:D52)</f>
        <v>6984898.3500000006</v>
      </c>
      <c r="E43" s="15">
        <f t="shared" si="0"/>
        <v>8603054.790000001</v>
      </c>
      <c r="F43" s="15">
        <f>SUM(F44:F52)</f>
        <v>8221609.3500000006</v>
      </c>
      <c r="G43" s="15">
        <f>SUM(G44:G52)</f>
        <v>7630437.2999999998</v>
      </c>
      <c r="H43" s="15">
        <f t="shared" si="1"/>
        <v>381445.44000000041</v>
      </c>
    </row>
    <row r="44" spans="1:8" x14ac:dyDescent="0.2">
      <c r="A44" s="49">
        <v>5100</v>
      </c>
      <c r="B44" s="11" t="s">
        <v>99</v>
      </c>
      <c r="C44" s="15">
        <v>48000</v>
      </c>
      <c r="D44" s="15">
        <v>796311.36</v>
      </c>
      <c r="E44" s="15">
        <f t="shared" si="0"/>
        <v>844311.36</v>
      </c>
      <c r="F44" s="15">
        <v>844311.36</v>
      </c>
      <c r="G44" s="15">
        <v>744737.3</v>
      </c>
      <c r="H44" s="15">
        <f t="shared" si="1"/>
        <v>0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1120156.44</v>
      </c>
      <c r="D49" s="15">
        <v>6188586.9900000002</v>
      </c>
      <c r="E49" s="15">
        <f t="shared" si="0"/>
        <v>7308743.4299999997</v>
      </c>
      <c r="F49" s="15">
        <v>6927297.9900000002</v>
      </c>
      <c r="G49" s="15">
        <v>6885700</v>
      </c>
      <c r="H49" s="15">
        <f t="shared" si="1"/>
        <v>381445.43999999948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450000</v>
      </c>
      <c r="D51" s="15">
        <v>0</v>
      </c>
      <c r="E51" s="15">
        <f t="shared" si="0"/>
        <v>450000</v>
      </c>
      <c r="F51" s="15">
        <v>450000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0</v>
      </c>
      <c r="D53" s="15">
        <f>SUM(D54:D56)</f>
        <v>71544442.069999993</v>
      </c>
      <c r="E53" s="15">
        <f t="shared" si="0"/>
        <v>71544442.069999993</v>
      </c>
      <c r="F53" s="15">
        <f>SUM(F54:F56)</f>
        <v>38645900.670000002</v>
      </c>
      <c r="G53" s="15">
        <f>SUM(G54:G56)</f>
        <v>32870997</v>
      </c>
      <c r="H53" s="15">
        <f t="shared" si="1"/>
        <v>32898541.399999991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70494472.709999993</v>
      </c>
      <c r="E54" s="15">
        <f t="shared" si="0"/>
        <v>70494472.709999993</v>
      </c>
      <c r="F54" s="15">
        <v>37664540.670000002</v>
      </c>
      <c r="G54" s="15">
        <v>31889637</v>
      </c>
      <c r="H54" s="15">
        <f t="shared" si="1"/>
        <v>32829932.039999992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1049969.3600000001</v>
      </c>
      <c r="E55" s="15">
        <f t="shared" si="0"/>
        <v>1049969.3600000001</v>
      </c>
      <c r="F55" s="15">
        <v>981360</v>
      </c>
      <c r="G55" s="15">
        <v>981360</v>
      </c>
      <c r="H55" s="15">
        <f t="shared" si="1"/>
        <v>68609.360000000102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37782430.899999999</v>
      </c>
      <c r="D65" s="15">
        <f>SUM(D66:D68)</f>
        <v>-36360831.350000001</v>
      </c>
      <c r="E65" s="15">
        <f t="shared" si="0"/>
        <v>1421599.549999997</v>
      </c>
      <c r="F65" s="15">
        <f>SUM(F66:F68)</f>
        <v>1421599.55</v>
      </c>
      <c r="G65" s="15">
        <f>SUM(G66:G68)</f>
        <v>1421599.55</v>
      </c>
      <c r="H65" s="15">
        <f t="shared" si="1"/>
        <v>-3.0267983675003052E-9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37782430.899999999</v>
      </c>
      <c r="D68" s="15">
        <v>-36360831.350000001</v>
      </c>
      <c r="E68" s="15">
        <f t="shared" si="0"/>
        <v>1421599.549999997</v>
      </c>
      <c r="F68" s="15">
        <v>1421599.55</v>
      </c>
      <c r="G68" s="15">
        <v>1421599.55</v>
      </c>
      <c r="H68" s="15">
        <f t="shared" si="1"/>
        <v>-3.0267983675003052E-9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6865246.3600000003</v>
      </c>
      <c r="E69" s="15">
        <f t="shared" si="0"/>
        <v>6865246.3600000003</v>
      </c>
      <c r="F69" s="15">
        <f>SUM(F70:F76)</f>
        <v>6715246.3600000003</v>
      </c>
      <c r="G69" s="15">
        <f>SUM(G70:G76)</f>
        <v>6715246.3600000003</v>
      </c>
      <c r="H69" s="15">
        <f t="shared" si="1"/>
        <v>150000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5500000</v>
      </c>
      <c r="E70" s="15">
        <f t="shared" ref="E70:E76" si="2">C70+D70</f>
        <v>5500000</v>
      </c>
      <c r="F70" s="15">
        <v>5500000</v>
      </c>
      <c r="G70" s="15">
        <v>5500000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1365246.36</v>
      </c>
      <c r="E71" s="15">
        <f t="shared" si="2"/>
        <v>1365246.36</v>
      </c>
      <c r="F71" s="15">
        <v>1215246.3600000001</v>
      </c>
      <c r="G71" s="15">
        <v>1215246.3600000001</v>
      </c>
      <c r="H71" s="15">
        <f t="shared" si="3"/>
        <v>150000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144805547.52000001</v>
      </c>
      <c r="D77" s="17">
        <f t="shared" si="4"/>
        <v>95697551.989999995</v>
      </c>
      <c r="E77" s="17">
        <f t="shared" si="4"/>
        <v>240503099.50999999</v>
      </c>
      <c r="F77" s="17">
        <f t="shared" si="4"/>
        <v>200137682.63</v>
      </c>
      <c r="G77" s="17">
        <f t="shared" si="4"/>
        <v>176302069.61000004</v>
      </c>
      <c r="H77" s="17">
        <f t="shared" si="4"/>
        <v>40365416.880000003</v>
      </c>
    </row>
    <row r="78" spans="1:8" x14ac:dyDescent="0.2">
      <c r="A78" s="1" t="s">
        <v>163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tabSelected="1" zoomScaleNormal="100" workbookViewId="0">
      <selection activeCell="A17" sqref="A1:H17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129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105173934.18000001</v>
      </c>
      <c r="D6" s="50">
        <v>48170258.399999999</v>
      </c>
      <c r="E6" s="50">
        <f>C6+D6</f>
        <v>153344192.58000001</v>
      </c>
      <c r="F6" s="50">
        <v>146258762.53999999</v>
      </c>
      <c r="G6" s="50">
        <v>128789225.23999999</v>
      </c>
      <c r="H6" s="50">
        <f>E6-F6</f>
        <v>7085430.0400000215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39400587.340000004</v>
      </c>
      <c r="D8" s="50">
        <v>42168509.07</v>
      </c>
      <c r="E8" s="50">
        <f>C8+D8</f>
        <v>81569096.409999996</v>
      </c>
      <c r="F8" s="50">
        <v>48289109.57</v>
      </c>
      <c r="G8" s="50">
        <v>41923033.850000001</v>
      </c>
      <c r="H8" s="50">
        <f>E8-F8</f>
        <v>33279986.839999996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5500000</v>
      </c>
      <c r="E10" s="50">
        <f>C10+D10</f>
        <v>5500000</v>
      </c>
      <c r="F10" s="50">
        <v>5500000</v>
      </c>
      <c r="G10" s="50">
        <v>5500000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231026</v>
      </c>
      <c r="D12" s="50">
        <v>-141215.48000000001</v>
      </c>
      <c r="E12" s="50">
        <f>C12+D12</f>
        <v>89810.51999999999</v>
      </c>
      <c r="F12" s="50">
        <v>89810.52</v>
      </c>
      <c r="G12" s="50">
        <v>89810.52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144805547.52000001</v>
      </c>
      <c r="D16" s="17">
        <f>SUM(D6+D8+D10+D12+D14)</f>
        <v>95697551.989999995</v>
      </c>
      <c r="E16" s="17">
        <f>SUM(E6+E8+E10+E12+E14)</f>
        <v>240503099.51000002</v>
      </c>
      <c r="F16" s="17">
        <f t="shared" ref="F16:H16" si="0">SUM(F6+F8+F10+F12+F14)</f>
        <v>200137682.63</v>
      </c>
      <c r="G16" s="17">
        <f t="shared" si="0"/>
        <v>176302069.61000001</v>
      </c>
      <c r="H16" s="17">
        <f t="shared" si="0"/>
        <v>40365416.880000018</v>
      </c>
    </row>
    <row r="17" spans="1:6" s="54" customFormat="1" ht="12" x14ac:dyDescent="0.2">
      <c r="A17" s="52" t="s">
        <v>163</v>
      </c>
      <c r="B17" s="53"/>
      <c r="C17" s="53"/>
      <c r="D17" s="53"/>
      <c r="E17" s="53"/>
      <c r="F17" s="5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showGridLines="0" topLeftCell="A61" workbookViewId="0">
      <selection activeCell="A75" sqref="A75:XFD75"/>
    </sheetView>
  </sheetViews>
  <sheetFormatPr baseColWidth="10" defaultRowHeight="11.25" x14ac:dyDescent="0.2"/>
  <cols>
    <col min="1" max="1" width="6.83203125" style="1" customWidth="1"/>
    <col min="2" max="2" width="60.83203125" style="1" customWidth="1"/>
    <col min="3" max="5" width="18.33203125" style="1" customWidth="1"/>
    <col min="6" max="6" width="22.83203125" style="1" customWidth="1"/>
    <col min="7" max="8" width="18.33203125" style="1" customWidth="1"/>
    <col min="9" max="16384" width="12" style="1"/>
  </cols>
  <sheetData>
    <row r="1" spans="1:8" ht="45" customHeight="1" x14ac:dyDescent="0.2">
      <c r="A1" s="55" t="s">
        <v>159</v>
      </c>
      <c r="B1" s="56"/>
      <c r="C1" s="56"/>
      <c r="D1" s="56"/>
      <c r="E1" s="56"/>
      <c r="F1" s="56"/>
      <c r="G1" s="56"/>
      <c r="H1" s="57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0" t="s">
        <v>54</v>
      </c>
      <c r="B3" s="61"/>
      <c r="C3" s="55" t="s">
        <v>60</v>
      </c>
      <c r="D3" s="56"/>
      <c r="E3" s="56"/>
      <c r="F3" s="56"/>
      <c r="G3" s="57"/>
      <c r="H3" s="58" t="s">
        <v>59</v>
      </c>
    </row>
    <row r="4" spans="1:8" ht="24.95" customHeight="1" x14ac:dyDescent="0.2">
      <c r="A4" s="62"/>
      <c r="B4" s="63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15675198.18</v>
      </c>
      <c r="D7" s="15">
        <v>2291251.0699999998</v>
      </c>
      <c r="E7" s="15">
        <f>C7+D7</f>
        <v>17966449.25</v>
      </c>
      <c r="F7" s="15">
        <v>17943266.449999999</v>
      </c>
      <c r="G7" s="15">
        <v>16571523.689999999</v>
      </c>
      <c r="H7" s="15">
        <f>E7-F7</f>
        <v>23182.800000000745</v>
      </c>
    </row>
    <row r="8" spans="1:8" x14ac:dyDescent="0.2">
      <c r="A8" s="4" t="s">
        <v>131</v>
      </c>
      <c r="B8" s="22"/>
      <c r="C8" s="15">
        <v>6794100.4800000004</v>
      </c>
      <c r="D8" s="15">
        <v>18369960.440000001</v>
      </c>
      <c r="E8" s="15">
        <f t="shared" ref="E8:E13" si="0">C8+D8</f>
        <v>25164060.920000002</v>
      </c>
      <c r="F8" s="15">
        <v>24933003.059999999</v>
      </c>
      <c r="G8" s="15">
        <v>21643466.859999999</v>
      </c>
      <c r="H8" s="15">
        <f t="shared" ref="H8:H13" si="1">E8-F8</f>
        <v>231057.86000000313</v>
      </c>
    </row>
    <row r="9" spans="1:8" x14ac:dyDescent="0.2">
      <c r="A9" s="4" t="s">
        <v>132</v>
      </c>
      <c r="B9" s="22"/>
      <c r="C9" s="15">
        <v>4776675.22</v>
      </c>
      <c r="D9" s="15">
        <v>61633.71</v>
      </c>
      <c r="E9" s="15">
        <f t="shared" si="0"/>
        <v>4838308.93</v>
      </c>
      <c r="F9" s="15">
        <v>4834015.53</v>
      </c>
      <c r="G9" s="15">
        <v>4120304.67</v>
      </c>
      <c r="H9" s="15">
        <f t="shared" si="1"/>
        <v>4293.3999999994412</v>
      </c>
    </row>
    <row r="10" spans="1:8" x14ac:dyDescent="0.2">
      <c r="A10" s="4" t="s">
        <v>133</v>
      </c>
      <c r="B10" s="22"/>
      <c r="C10" s="15">
        <v>4963807.46</v>
      </c>
      <c r="D10" s="15">
        <v>7764674.5800000001</v>
      </c>
      <c r="E10" s="15">
        <f t="shared" si="0"/>
        <v>12728482.039999999</v>
      </c>
      <c r="F10" s="15">
        <v>11946649.289999999</v>
      </c>
      <c r="G10" s="15">
        <v>11305214.58</v>
      </c>
      <c r="H10" s="15">
        <f t="shared" si="1"/>
        <v>781832.75</v>
      </c>
    </row>
    <row r="11" spans="1:8" x14ac:dyDescent="0.2">
      <c r="A11" s="4" t="s">
        <v>134</v>
      </c>
      <c r="B11" s="22"/>
      <c r="C11" s="15">
        <v>702629.38</v>
      </c>
      <c r="D11" s="15">
        <v>72881.13</v>
      </c>
      <c r="E11" s="15">
        <f t="shared" si="0"/>
        <v>775510.51</v>
      </c>
      <c r="F11" s="15">
        <v>717428.32</v>
      </c>
      <c r="G11" s="15">
        <v>693726.22</v>
      </c>
      <c r="H11" s="15">
        <f t="shared" si="1"/>
        <v>58082.190000000061</v>
      </c>
    </row>
    <row r="12" spans="1:8" x14ac:dyDescent="0.2">
      <c r="A12" s="4" t="s">
        <v>135</v>
      </c>
      <c r="B12" s="22"/>
      <c r="C12" s="15">
        <v>1862505.47</v>
      </c>
      <c r="D12" s="15">
        <v>91326.78</v>
      </c>
      <c r="E12" s="15">
        <f t="shared" si="0"/>
        <v>1953832.25</v>
      </c>
      <c r="F12" s="15">
        <v>1916467.51</v>
      </c>
      <c r="G12" s="15">
        <v>1826733.04</v>
      </c>
      <c r="H12" s="15">
        <f t="shared" si="1"/>
        <v>37364.739999999991</v>
      </c>
    </row>
    <row r="13" spans="1:8" x14ac:dyDescent="0.2">
      <c r="A13" s="4" t="s">
        <v>136</v>
      </c>
      <c r="B13" s="22"/>
      <c r="C13" s="15">
        <v>1667875.26</v>
      </c>
      <c r="D13" s="15">
        <v>12490084.68</v>
      </c>
      <c r="E13" s="15">
        <f t="shared" si="0"/>
        <v>14157959.939999999</v>
      </c>
      <c r="F13" s="15">
        <v>9823312.0999999996</v>
      </c>
      <c r="G13" s="15">
        <v>9745981.2899999991</v>
      </c>
      <c r="H13" s="15">
        <f t="shared" si="1"/>
        <v>4334647.84</v>
      </c>
    </row>
    <row r="14" spans="1:8" x14ac:dyDescent="0.2">
      <c r="A14" s="4" t="s">
        <v>137</v>
      </c>
      <c r="B14" s="22"/>
      <c r="C14" s="15">
        <v>1168521.1399999999</v>
      </c>
      <c r="D14" s="15">
        <v>-109783.66</v>
      </c>
      <c r="E14" s="15">
        <f t="shared" ref="E14" si="2">C14+D14</f>
        <v>1058737.48</v>
      </c>
      <c r="F14" s="15">
        <v>1070548.68</v>
      </c>
      <c r="G14" s="15">
        <v>987344.55</v>
      </c>
      <c r="H14" s="15">
        <f t="shared" ref="H14" si="3">E14-F14</f>
        <v>-11811.199999999953</v>
      </c>
    </row>
    <row r="15" spans="1:8" x14ac:dyDescent="0.2">
      <c r="A15" s="4" t="s">
        <v>138</v>
      </c>
      <c r="B15" s="22"/>
      <c r="C15" s="15">
        <v>2311972.5099999998</v>
      </c>
      <c r="D15" s="15">
        <v>-287006.08000000002</v>
      </c>
      <c r="E15" s="15">
        <f t="shared" ref="E15" si="4">C15+D15</f>
        <v>2024966.4299999997</v>
      </c>
      <c r="F15" s="15">
        <v>2021647.34</v>
      </c>
      <c r="G15" s="15">
        <v>1935053.62</v>
      </c>
      <c r="H15" s="15">
        <f t="shared" ref="H15" si="5">E15-F15</f>
        <v>3319.0899999996182</v>
      </c>
    </row>
    <row r="16" spans="1:8" x14ac:dyDescent="0.2">
      <c r="A16" s="4" t="s">
        <v>139</v>
      </c>
      <c r="B16" s="22"/>
      <c r="C16" s="15">
        <v>373060.02</v>
      </c>
      <c r="D16" s="15">
        <v>-22832.94</v>
      </c>
      <c r="E16" s="15">
        <f t="shared" ref="E16" si="6">C16+D16</f>
        <v>350227.08</v>
      </c>
      <c r="F16" s="15">
        <v>354695.86</v>
      </c>
      <c r="G16" s="15">
        <v>346994.11</v>
      </c>
      <c r="H16" s="15">
        <f t="shared" ref="H16" si="7">E16-F16</f>
        <v>-4468.7799999999697</v>
      </c>
    </row>
    <row r="17" spans="1:8" x14ac:dyDescent="0.2">
      <c r="A17" s="4" t="s">
        <v>140</v>
      </c>
      <c r="B17" s="22"/>
      <c r="C17" s="15">
        <v>2671413.33</v>
      </c>
      <c r="D17" s="15">
        <v>5742007.3200000003</v>
      </c>
      <c r="E17" s="15">
        <f t="shared" ref="E17" si="8">C17+D17</f>
        <v>8413420.6500000004</v>
      </c>
      <c r="F17" s="15">
        <v>7945764.9199999999</v>
      </c>
      <c r="G17" s="15">
        <v>5569912.7400000002</v>
      </c>
      <c r="H17" s="15">
        <f t="shared" ref="H17" si="9">E17-F17</f>
        <v>467655.73000000045</v>
      </c>
    </row>
    <row r="18" spans="1:8" x14ac:dyDescent="0.2">
      <c r="A18" s="4" t="s">
        <v>141</v>
      </c>
      <c r="B18" s="22"/>
      <c r="C18" s="15">
        <v>1277667.1399999999</v>
      </c>
      <c r="D18" s="15">
        <v>290917.89</v>
      </c>
      <c r="E18" s="15">
        <f t="shared" ref="E18" si="10">C18+D18</f>
        <v>1568585.0299999998</v>
      </c>
      <c r="F18" s="15">
        <v>1556803.91</v>
      </c>
      <c r="G18" s="15">
        <v>1429056.34</v>
      </c>
      <c r="H18" s="15">
        <f t="shared" ref="H18" si="11">E18-F18</f>
        <v>11781.119999999879</v>
      </c>
    </row>
    <row r="19" spans="1:8" x14ac:dyDescent="0.2">
      <c r="A19" s="4" t="s">
        <v>142</v>
      </c>
      <c r="B19" s="22"/>
      <c r="C19" s="15">
        <v>909350.87</v>
      </c>
      <c r="D19" s="15">
        <v>-44659.91</v>
      </c>
      <c r="E19" s="15">
        <f t="shared" ref="E19" si="12">C19+D19</f>
        <v>864690.96</v>
      </c>
      <c r="F19" s="15">
        <v>874213.96</v>
      </c>
      <c r="G19" s="15">
        <v>845358.2</v>
      </c>
      <c r="H19" s="15">
        <f t="shared" ref="H19" si="13">E19-F19</f>
        <v>-9523</v>
      </c>
    </row>
    <row r="20" spans="1:8" x14ac:dyDescent="0.2">
      <c r="A20" s="4" t="s">
        <v>143</v>
      </c>
      <c r="B20" s="22"/>
      <c r="C20" s="15">
        <v>2134635.67</v>
      </c>
      <c r="D20" s="15">
        <v>-36477.519999999997</v>
      </c>
      <c r="E20" s="15">
        <f t="shared" ref="E20" si="14">C20+D20</f>
        <v>2098158.15</v>
      </c>
      <c r="F20" s="15">
        <v>2107189.42</v>
      </c>
      <c r="G20" s="15">
        <v>1905545.98</v>
      </c>
      <c r="H20" s="15">
        <f t="shared" ref="H20" si="15">E20-F20</f>
        <v>-9031.2700000000186</v>
      </c>
    </row>
    <row r="21" spans="1:8" x14ac:dyDescent="0.2">
      <c r="A21" s="4" t="s">
        <v>144</v>
      </c>
      <c r="B21" s="22"/>
      <c r="C21" s="15">
        <v>14272312.24</v>
      </c>
      <c r="D21" s="15">
        <v>-2267357.92</v>
      </c>
      <c r="E21" s="15">
        <f t="shared" ref="E21" si="16">C21+D21</f>
        <v>12004954.32</v>
      </c>
      <c r="F21" s="15">
        <v>11721016.380000001</v>
      </c>
      <c r="G21" s="15">
        <v>9938668.6500000004</v>
      </c>
      <c r="H21" s="15">
        <f t="shared" ref="H21" si="17">E21-F21</f>
        <v>283937.93999999948</v>
      </c>
    </row>
    <row r="22" spans="1:8" x14ac:dyDescent="0.2">
      <c r="A22" s="4" t="s">
        <v>145</v>
      </c>
      <c r="B22" s="22"/>
      <c r="C22" s="15">
        <v>1538129.18</v>
      </c>
      <c r="D22" s="15">
        <v>69617.47</v>
      </c>
      <c r="E22" s="15">
        <f t="shared" ref="E22" si="18">C22+D22</f>
        <v>1607746.65</v>
      </c>
      <c r="F22" s="15">
        <v>1608542.87</v>
      </c>
      <c r="G22" s="15">
        <v>1388911.18</v>
      </c>
      <c r="H22" s="15">
        <f t="shared" ref="H22" si="19">E22-F22</f>
        <v>-796.22000000020489</v>
      </c>
    </row>
    <row r="23" spans="1:8" x14ac:dyDescent="0.2">
      <c r="A23" s="4" t="s">
        <v>146</v>
      </c>
      <c r="B23" s="22"/>
      <c r="C23" s="15">
        <v>47312224.890000001</v>
      </c>
      <c r="D23" s="15">
        <v>49894419.369999997</v>
      </c>
      <c r="E23" s="15">
        <f t="shared" ref="E23" si="20">C23+D23</f>
        <v>97206644.25999999</v>
      </c>
      <c r="F23" s="15">
        <v>63165141.479999997</v>
      </c>
      <c r="G23" s="15">
        <v>53733356.229999997</v>
      </c>
      <c r="H23" s="15">
        <f t="shared" ref="H23" si="21">E23-F23</f>
        <v>34041502.779999994</v>
      </c>
    </row>
    <row r="24" spans="1:8" x14ac:dyDescent="0.2">
      <c r="A24" s="4" t="s">
        <v>147</v>
      </c>
      <c r="B24" s="22"/>
      <c r="C24" s="15">
        <v>823334.08</v>
      </c>
      <c r="D24" s="15">
        <v>-55444.19</v>
      </c>
      <c r="E24" s="15">
        <f t="shared" ref="E24" si="22">C24+D24</f>
        <v>767889.8899999999</v>
      </c>
      <c r="F24" s="15">
        <v>773457.52</v>
      </c>
      <c r="G24" s="15">
        <v>727898.16</v>
      </c>
      <c r="H24" s="15">
        <f t="shared" ref="H24" si="23">E24-F24</f>
        <v>-5567.6300000001211</v>
      </c>
    </row>
    <row r="25" spans="1:8" x14ac:dyDescent="0.2">
      <c r="A25" s="4" t="s">
        <v>148</v>
      </c>
      <c r="B25" s="22"/>
      <c r="C25" s="15">
        <v>3250879.79</v>
      </c>
      <c r="D25" s="15">
        <v>109478.1</v>
      </c>
      <c r="E25" s="15">
        <f t="shared" ref="E25" si="24">C25+D25</f>
        <v>3360357.89</v>
      </c>
      <c r="F25" s="15">
        <v>3385335.42</v>
      </c>
      <c r="G25" s="15">
        <v>3247700.62</v>
      </c>
      <c r="H25" s="15">
        <f t="shared" ref="H25" si="25">E25-F25</f>
        <v>-24977.529999999795</v>
      </c>
    </row>
    <row r="26" spans="1:8" x14ac:dyDescent="0.2">
      <c r="A26" s="4" t="s">
        <v>149</v>
      </c>
      <c r="B26" s="22"/>
      <c r="C26" s="15">
        <v>2766730.82</v>
      </c>
      <c r="D26" s="15">
        <v>408178.38</v>
      </c>
      <c r="E26" s="15">
        <f t="shared" ref="E26" si="26">C26+D26</f>
        <v>3174909.1999999997</v>
      </c>
      <c r="F26" s="15">
        <v>3290991.64</v>
      </c>
      <c r="G26" s="15">
        <v>2359978.2200000002</v>
      </c>
      <c r="H26" s="15">
        <f t="shared" ref="H26" si="27">E26-F26</f>
        <v>-116082.44000000041</v>
      </c>
    </row>
    <row r="27" spans="1:8" x14ac:dyDescent="0.2">
      <c r="A27" s="4" t="s">
        <v>150</v>
      </c>
      <c r="B27" s="22"/>
      <c r="C27" s="15">
        <v>3324524.4</v>
      </c>
      <c r="D27" s="15">
        <v>1237696.6299999999</v>
      </c>
      <c r="E27" s="15">
        <f t="shared" ref="E27" si="28">C27+D27</f>
        <v>4562221.0299999993</v>
      </c>
      <c r="F27" s="15">
        <v>4413923.34</v>
      </c>
      <c r="G27" s="15">
        <v>3549212</v>
      </c>
      <c r="H27" s="15">
        <f t="shared" ref="H27" si="29">E27-F27</f>
        <v>148297.68999999948</v>
      </c>
    </row>
    <row r="28" spans="1:8" x14ac:dyDescent="0.2">
      <c r="A28" s="4" t="s">
        <v>151</v>
      </c>
      <c r="B28" s="22"/>
      <c r="C28" s="15">
        <v>1548150</v>
      </c>
      <c r="D28" s="15">
        <v>-74736.22</v>
      </c>
      <c r="E28" s="15">
        <f t="shared" ref="E28" si="30">C28+D28</f>
        <v>1473413.78</v>
      </c>
      <c r="F28" s="15">
        <v>1477371.9</v>
      </c>
      <c r="G28" s="15">
        <v>1361703.31</v>
      </c>
      <c r="H28" s="15">
        <f t="shared" ref="H28" si="31">E28-F28</f>
        <v>-3958.1199999998789</v>
      </c>
    </row>
    <row r="29" spans="1:8" x14ac:dyDescent="0.2">
      <c r="A29" s="4" t="s">
        <v>152</v>
      </c>
      <c r="B29" s="22"/>
      <c r="C29" s="15">
        <v>583027</v>
      </c>
      <c r="D29" s="15">
        <v>105893.04</v>
      </c>
      <c r="E29" s="15">
        <f t="shared" ref="E29" si="32">C29+D29</f>
        <v>688920.04</v>
      </c>
      <c r="F29" s="15">
        <v>684368</v>
      </c>
      <c r="G29" s="15">
        <v>644621.24</v>
      </c>
      <c r="H29" s="15">
        <f t="shared" ref="H29" si="33">E29-F29</f>
        <v>4552.0400000000373</v>
      </c>
    </row>
    <row r="30" spans="1:8" x14ac:dyDescent="0.2">
      <c r="A30" s="4" t="s">
        <v>153</v>
      </c>
      <c r="B30" s="22"/>
      <c r="C30" s="15">
        <v>2922266.29</v>
      </c>
      <c r="D30" s="15">
        <v>104164.66</v>
      </c>
      <c r="E30" s="15">
        <f t="shared" ref="E30" si="34">C30+D30</f>
        <v>3026430.95</v>
      </c>
      <c r="F30" s="15">
        <v>3024552.36</v>
      </c>
      <c r="G30" s="15">
        <v>2756809.4</v>
      </c>
      <c r="H30" s="15">
        <f t="shared" ref="H30" si="35">E30-F30</f>
        <v>1878.5900000003166</v>
      </c>
    </row>
    <row r="31" spans="1:8" x14ac:dyDescent="0.2">
      <c r="A31" s="4" t="s">
        <v>154</v>
      </c>
      <c r="B31" s="22"/>
      <c r="C31" s="15">
        <v>323187.37</v>
      </c>
      <c r="D31" s="15">
        <v>18026.71</v>
      </c>
      <c r="E31" s="15">
        <f t="shared" ref="E31" si="36">C31+D31</f>
        <v>341214.08</v>
      </c>
      <c r="F31" s="15">
        <v>343756.51</v>
      </c>
      <c r="G31" s="15">
        <v>304072.24</v>
      </c>
      <c r="H31" s="15">
        <f t="shared" ref="H31" si="37">E31-F31</f>
        <v>-2542.429999999993</v>
      </c>
    </row>
    <row r="32" spans="1:8" x14ac:dyDescent="0.2">
      <c r="A32" s="4" t="s">
        <v>155</v>
      </c>
      <c r="B32" s="22"/>
      <c r="C32" s="15">
        <v>13571066.060000001</v>
      </c>
      <c r="D32" s="15">
        <v>-192833.38</v>
      </c>
      <c r="E32" s="15">
        <f t="shared" ref="E32" si="38">C32+D32</f>
        <v>13378232.68</v>
      </c>
      <c r="F32" s="15">
        <v>13367801.43</v>
      </c>
      <c r="G32" s="15">
        <v>12870906.15</v>
      </c>
      <c r="H32" s="15">
        <f t="shared" ref="H32" si="39">E32-F32</f>
        <v>10431.25</v>
      </c>
    </row>
    <row r="33" spans="1:8" x14ac:dyDescent="0.2">
      <c r="A33" s="4" t="s">
        <v>156</v>
      </c>
      <c r="B33" s="22"/>
      <c r="C33" s="15">
        <v>775004.26</v>
      </c>
      <c r="D33" s="15">
        <v>-25110.82</v>
      </c>
      <c r="E33" s="15">
        <f t="shared" ref="E33" si="40">C33+D33</f>
        <v>749893.44000000006</v>
      </c>
      <c r="F33" s="15">
        <v>682125.73</v>
      </c>
      <c r="G33" s="15">
        <v>648611.06999999995</v>
      </c>
      <c r="H33" s="15">
        <f t="shared" ref="H33" si="41">E33-F33</f>
        <v>67767.710000000079</v>
      </c>
    </row>
    <row r="34" spans="1:8" x14ac:dyDescent="0.2">
      <c r="A34" s="4" t="s">
        <v>157</v>
      </c>
      <c r="B34" s="22"/>
      <c r="C34" s="15">
        <v>2373546.77</v>
      </c>
      <c r="D34" s="15">
        <v>-144613.25</v>
      </c>
      <c r="E34" s="15">
        <f t="shared" ref="E34" si="42">C34+D34</f>
        <v>2228933.52</v>
      </c>
      <c r="F34" s="15">
        <v>2199682.46</v>
      </c>
      <c r="G34" s="15">
        <v>2022325.65</v>
      </c>
      <c r="H34" s="15">
        <f t="shared" ref="H34" si="43">E34-F34</f>
        <v>29251.060000000056</v>
      </c>
    </row>
    <row r="35" spans="1:8" x14ac:dyDescent="0.2">
      <c r="A35" s="4" t="s">
        <v>158</v>
      </c>
      <c r="B35" s="22"/>
      <c r="C35" s="15">
        <v>2131752.2400000002</v>
      </c>
      <c r="D35" s="15">
        <v>-163804.07999999999</v>
      </c>
      <c r="E35" s="15">
        <f t="shared" ref="E35" si="44">C35+D35</f>
        <v>1967948.1600000001</v>
      </c>
      <c r="F35" s="15">
        <v>1954609.24</v>
      </c>
      <c r="G35" s="15">
        <v>1821079.6</v>
      </c>
      <c r="H35" s="15">
        <f t="shared" ref="H35" si="45">E35-F35</f>
        <v>13338.920000000158</v>
      </c>
    </row>
    <row r="36" spans="1:8" x14ac:dyDescent="0.2">
      <c r="A36" s="4"/>
      <c r="B36" s="22"/>
      <c r="C36" s="15"/>
      <c r="D36" s="15"/>
      <c r="E36" s="15"/>
      <c r="F36" s="15"/>
      <c r="G36" s="15"/>
      <c r="H36" s="15"/>
    </row>
    <row r="37" spans="1:8" x14ac:dyDescent="0.2">
      <c r="A37" s="4"/>
      <c r="B37" s="25"/>
      <c r="C37" s="16"/>
      <c r="D37" s="16"/>
      <c r="E37" s="16"/>
      <c r="F37" s="16"/>
      <c r="G37" s="16"/>
      <c r="H37" s="16"/>
    </row>
    <row r="38" spans="1:8" x14ac:dyDescent="0.2">
      <c r="A38" s="26"/>
      <c r="B38" s="47" t="s">
        <v>53</v>
      </c>
      <c r="C38" s="23">
        <f t="shared" ref="C38:H38" si="46">SUM(C7:C37)</f>
        <v>144805547.52000001</v>
      </c>
      <c r="D38" s="23">
        <f t="shared" si="46"/>
        <v>95697551.989999995</v>
      </c>
      <c r="E38" s="23">
        <f t="shared" si="46"/>
        <v>240503099.50999996</v>
      </c>
      <c r="F38" s="23">
        <f t="shared" si="46"/>
        <v>200137682.63</v>
      </c>
      <c r="G38" s="23">
        <f t="shared" si="46"/>
        <v>176302069.61000004</v>
      </c>
      <c r="H38" s="23">
        <f t="shared" si="46"/>
        <v>40365416.880000003</v>
      </c>
    </row>
    <row r="39" spans="1:8" s="54" customFormat="1" ht="12" x14ac:dyDescent="0.2">
      <c r="A39" s="52" t="s">
        <v>163</v>
      </c>
      <c r="B39" s="53"/>
      <c r="C39" s="53"/>
      <c r="D39" s="53"/>
      <c r="E39" s="53"/>
      <c r="F39" s="53"/>
    </row>
    <row r="41" spans="1:8" ht="45" customHeight="1" x14ac:dyDescent="0.2">
      <c r="A41" s="55" t="s">
        <v>160</v>
      </c>
      <c r="B41" s="56"/>
      <c r="C41" s="56"/>
      <c r="D41" s="56"/>
      <c r="E41" s="56"/>
      <c r="F41" s="56"/>
      <c r="G41" s="56"/>
      <c r="H41" s="57"/>
    </row>
    <row r="43" spans="1:8" x14ac:dyDescent="0.2">
      <c r="A43" s="60" t="s">
        <v>54</v>
      </c>
      <c r="B43" s="61"/>
      <c r="C43" s="55" t="s">
        <v>60</v>
      </c>
      <c r="D43" s="56"/>
      <c r="E43" s="56"/>
      <c r="F43" s="56"/>
      <c r="G43" s="57"/>
      <c r="H43" s="58" t="s">
        <v>59</v>
      </c>
    </row>
    <row r="44" spans="1:8" ht="22.5" x14ac:dyDescent="0.2">
      <c r="A44" s="62"/>
      <c r="B44" s="63"/>
      <c r="C44" s="9" t="s">
        <v>55</v>
      </c>
      <c r="D44" s="9" t="s">
        <v>125</v>
      </c>
      <c r="E44" s="9" t="s">
        <v>56</v>
      </c>
      <c r="F44" s="9" t="s">
        <v>57</v>
      </c>
      <c r="G44" s="9" t="s">
        <v>58</v>
      </c>
      <c r="H44" s="59"/>
    </row>
    <row r="45" spans="1:8" x14ac:dyDescent="0.2">
      <c r="A45" s="64"/>
      <c r="B45" s="65"/>
      <c r="C45" s="10">
        <v>1</v>
      </c>
      <c r="D45" s="10">
        <v>2</v>
      </c>
      <c r="E45" s="10" t="s">
        <v>126</v>
      </c>
      <c r="F45" s="10">
        <v>4</v>
      </c>
      <c r="G45" s="10">
        <v>5</v>
      </c>
      <c r="H45" s="10" t="s">
        <v>127</v>
      </c>
    </row>
    <row r="46" spans="1:8" x14ac:dyDescent="0.2">
      <c r="A46" s="28"/>
      <c r="B46" s="29"/>
      <c r="C46" s="33"/>
      <c r="D46" s="33"/>
      <c r="E46" s="33"/>
      <c r="F46" s="33"/>
      <c r="G46" s="33"/>
      <c r="H46" s="33"/>
    </row>
    <row r="47" spans="1:8" x14ac:dyDescent="0.2">
      <c r="A47" s="4" t="s">
        <v>8</v>
      </c>
      <c r="B47" s="2"/>
      <c r="C47" s="34">
        <v>0</v>
      </c>
      <c r="D47" s="34">
        <v>0</v>
      </c>
      <c r="E47" s="34">
        <f>C47+D47</f>
        <v>0</v>
      </c>
      <c r="F47" s="34">
        <v>0</v>
      </c>
      <c r="G47" s="34">
        <v>0</v>
      </c>
      <c r="H47" s="34">
        <f>E47-F47</f>
        <v>0</v>
      </c>
    </row>
    <row r="48" spans="1:8" x14ac:dyDescent="0.2">
      <c r="A48" s="4" t="s">
        <v>9</v>
      </c>
      <c r="B48" s="2"/>
      <c r="C48" s="34">
        <v>0</v>
      </c>
      <c r="D48" s="34">
        <v>0</v>
      </c>
      <c r="E48" s="34">
        <f t="shared" ref="E48:E50" si="47">C48+D48</f>
        <v>0</v>
      </c>
      <c r="F48" s="34">
        <v>0</v>
      </c>
      <c r="G48" s="34">
        <v>0</v>
      </c>
      <c r="H48" s="34">
        <f t="shared" ref="H48:H50" si="48">E48-F48</f>
        <v>0</v>
      </c>
    </row>
    <row r="49" spans="1:8" x14ac:dyDescent="0.2">
      <c r="A49" s="4" t="s">
        <v>10</v>
      </c>
      <c r="B49" s="2"/>
      <c r="C49" s="34">
        <v>0</v>
      </c>
      <c r="D49" s="34">
        <v>0</v>
      </c>
      <c r="E49" s="34">
        <f t="shared" si="47"/>
        <v>0</v>
      </c>
      <c r="F49" s="34">
        <v>0</v>
      </c>
      <c r="G49" s="34">
        <v>0</v>
      </c>
      <c r="H49" s="34">
        <f t="shared" si="48"/>
        <v>0</v>
      </c>
    </row>
    <row r="50" spans="1:8" x14ac:dyDescent="0.2">
      <c r="A50" s="4" t="s">
        <v>11</v>
      </c>
      <c r="B50" s="2"/>
      <c r="C50" s="34">
        <v>0</v>
      </c>
      <c r="D50" s="34">
        <v>0</v>
      </c>
      <c r="E50" s="34">
        <f t="shared" si="47"/>
        <v>0</v>
      </c>
      <c r="F50" s="34">
        <v>0</v>
      </c>
      <c r="G50" s="34">
        <v>0</v>
      </c>
      <c r="H50" s="34">
        <f t="shared" si="48"/>
        <v>0</v>
      </c>
    </row>
    <row r="51" spans="1:8" x14ac:dyDescent="0.2">
      <c r="A51" s="4"/>
      <c r="B51" s="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53</v>
      </c>
      <c r="C52" s="23">
        <f>SUM(C47:C51)</f>
        <v>0</v>
      </c>
      <c r="D52" s="23">
        <f>SUM(D47:D51)</f>
        <v>0</v>
      </c>
      <c r="E52" s="23">
        <f>SUM(E47:E50)</f>
        <v>0</v>
      </c>
      <c r="F52" s="23">
        <f>SUM(F47:F50)</f>
        <v>0</v>
      </c>
      <c r="G52" s="23">
        <f>SUM(G47:G50)</f>
        <v>0</v>
      </c>
      <c r="H52" s="23">
        <f>SUM(H47:H50)</f>
        <v>0</v>
      </c>
    </row>
    <row r="53" spans="1:8" s="54" customFormat="1" ht="12" x14ac:dyDescent="0.2">
      <c r="A53" s="52" t="s">
        <v>163</v>
      </c>
      <c r="B53" s="53"/>
      <c r="C53" s="53"/>
      <c r="D53" s="53"/>
      <c r="E53" s="53"/>
      <c r="F53" s="53"/>
    </row>
    <row r="55" spans="1:8" ht="45" customHeight="1" x14ac:dyDescent="0.2">
      <c r="A55" s="55" t="s">
        <v>161</v>
      </c>
      <c r="B55" s="56"/>
      <c r="C55" s="56"/>
      <c r="D55" s="56"/>
      <c r="E55" s="56"/>
      <c r="F55" s="56"/>
      <c r="G55" s="56"/>
      <c r="H55" s="57"/>
    </row>
    <row r="56" spans="1:8" x14ac:dyDescent="0.2">
      <c r="A56" s="60" t="s">
        <v>54</v>
      </c>
      <c r="B56" s="61"/>
      <c r="C56" s="55" t="s">
        <v>60</v>
      </c>
      <c r="D56" s="56"/>
      <c r="E56" s="56"/>
      <c r="F56" s="56"/>
      <c r="G56" s="57"/>
      <c r="H56" s="58" t="s">
        <v>59</v>
      </c>
    </row>
    <row r="57" spans="1:8" ht="22.5" x14ac:dyDescent="0.2">
      <c r="A57" s="62"/>
      <c r="B57" s="63"/>
      <c r="C57" s="9" t="s">
        <v>55</v>
      </c>
      <c r="D57" s="9" t="s">
        <v>125</v>
      </c>
      <c r="E57" s="9" t="s">
        <v>56</v>
      </c>
      <c r="F57" s="9" t="s">
        <v>57</v>
      </c>
      <c r="G57" s="9" t="s">
        <v>58</v>
      </c>
      <c r="H57" s="59"/>
    </row>
    <row r="58" spans="1:8" x14ac:dyDescent="0.2">
      <c r="A58" s="64"/>
      <c r="B58" s="65"/>
      <c r="C58" s="10">
        <v>1</v>
      </c>
      <c r="D58" s="10">
        <v>2</v>
      </c>
      <c r="E58" s="10" t="s">
        <v>126</v>
      </c>
      <c r="F58" s="10">
        <v>4</v>
      </c>
      <c r="G58" s="10">
        <v>5</v>
      </c>
      <c r="H58" s="10" t="s">
        <v>127</v>
      </c>
    </row>
    <row r="59" spans="1:8" x14ac:dyDescent="0.2">
      <c r="A59" s="28"/>
      <c r="B59" s="29"/>
      <c r="C59" s="33"/>
      <c r="D59" s="33"/>
      <c r="E59" s="33"/>
      <c r="F59" s="33"/>
      <c r="G59" s="33"/>
      <c r="H59" s="33"/>
    </row>
    <row r="60" spans="1:8" ht="22.5" x14ac:dyDescent="0.2">
      <c r="A60" s="4"/>
      <c r="B60" s="31" t="s">
        <v>13</v>
      </c>
      <c r="C60" s="34">
        <v>0</v>
      </c>
      <c r="D60" s="34">
        <v>0</v>
      </c>
      <c r="E60" s="34">
        <f>C60+D60</f>
        <v>0</v>
      </c>
      <c r="F60" s="34">
        <v>0</v>
      </c>
      <c r="G60" s="34">
        <v>0</v>
      </c>
      <c r="H60" s="34">
        <f>E60-F60</f>
        <v>0</v>
      </c>
    </row>
    <row r="61" spans="1:8" x14ac:dyDescent="0.2">
      <c r="A61" s="4"/>
      <c r="B61" s="31"/>
      <c r="C61" s="34"/>
      <c r="D61" s="34"/>
      <c r="E61" s="34"/>
      <c r="F61" s="34"/>
      <c r="G61" s="34"/>
      <c r="H61" s="34"/>
    </row>
    <row r="62" spans="1:8" x14ac:dyDescent="0.2">
      <c r="A62" s="4"/>
      <c r="B62" s="31" t="s">
        <v>12</v>
      </c>
      <c r="C62" s="34">
        <v>0</v>
      </c>
      <c r="D62" s="34">
        <v>0</v>
      </c>
      <c r="E62" s="34">
        <f>C62+D62</f>
        <v>0</v>
      </c>
      <c r="F62" s="34">
        <v>0</v>
      </c>
      <c r="G62" s="34">
        <v>0</v>
      </c>
      <c r="H62" s="34">
        <f>E62-F62</f>
        <v>0</v>
      </c>
    </row>
    <row r="63" spans="1:8" x14ac:dyDescent="0.2">
      <c r="A63" s="4"/>
      <c r="B63" s="31"/>
      <c r="C63" s="34"/>
      <c r="D63" s="34"/>
      <c r="E63" s="34"/>
      <c r="F63" s="34"/>
      <c r="G63" s="34"/>
      <c r="H63" s="34"/>
    </row>
    <row r="64" spans="1:8" ht="22.5" x14ac:dyDescent="0.2">
      <c r="A64" s="4"/>
      <c r="B64" s="31" t="s">
        <v>14</v>
      </c>
      <c r="C64" s="34">
        <v>0</v>
      </c>
      <c r="D64" s="34">
        <v>0</v>
      </c>
      <c r="E64" s="34">
        <f>C64+D64</f>
        <v>0</v>
      </c>
      <c r="F64" s="34">
        <v>0</v>
      </c>
      <c r="G64" s="34">
        <v>0</v>
      </c>
      <c r="H64" s="34">
        <f>E64-F64</f>
        <v>0</v>
      </c>
    </row>
    <row r="65" spans="1:8" x14ac:dyDescent="0.2">
      <c r="A65" s="4"/>
      <c r="B65" s="31"/>
      <c r="C65" s="34"/>
      <c r="D65" s="34"/>
      <c r="E65" s="34"/>
      <c r="F65" s="34"/>
      <c r="G65" s="34"/>
      <c r="H65" s="34"/>
    </row>
    <row r="66" spans="1:8" ht="22.5" x14ac:dyDescent="0.2">
      <c r="A66" s="4"/>
      <c r="B66" s="31" t="s">
        <v>26</v>
      </c>
      <c r="C66" s="34">
        <v>0</v>
      </c>
      <c r="D66" s="34">
        <v>0</v>
      </c>
      <c r="E66" s="34">
        <f>C66+D66</f>
        <v>0</v>
      </c>
      <c r="F66" s="34">
        <v>0</v>
      </c>
      <c r="G66" s="34">
        <v>0</v>
      </c>
      <c r="H66" s="34">
        <f>E66-F66</f>
        <v>0</v>
      </c>
    </row>
    <row r="67" spans="1:8" x14ac:dyDescent="0.2">
      <c r="A67" s="4"/>
      <c r="B67" s="31"/>
      <c r="C67" s="34"/>
      <c r="D67" s="34"/>
      <c r="E67" s="34"/>
      <c r="F67" s="34"/>
      <c r="G67" s="34"/>
      <c r="H67" s="34"/>
    </row>
    <row r="68" spans="1:8" ht="22.5" x14ac:dyDescent="0.2">
      <c r="A68" s="4"/>
      <c r="B68" s="31" t="s">
        <v>27</v>
      </c>
      <c r="C68" s="34">
        <v>0</v>
      </c>
      <c r="D68" s="34">
        <v>0</v>
      </c>
      <c r="E68" s="34">
        <f>C68+D68</f>
        <v>0</v>
      </c>
      <c r="F68" s="34">
        <v>0</v>
      </c>
      <c r="G68" s="34">
        <v>0</v>
      </c>
      <c r="H68" s="34">
        <f>E68-F68</f>
        <v>0</v>
      </c>
    </row>
    <row r="69" spans="1:8" x14ac:dyDescent="0.2">
      <c r="A69" s="4"/>
      <c r="B69" s="31"/>
      <c r="C69" s="34"/>
      <c r="D69" s="34"/>
      <c r="E69" s="34"/>
      <c r="F69" s="34"/>
      <c r="G69" s="34"/>
      <c r="H69" s="34"/>
    </row>
    <row r="70" spans="1:8" ht="22.5" x14ac:dyDescent="0.2">
      <c r="A70" s="4"/>
      <c r="B70" s="31" t="s">
        <v>34</v>
      </c>
      <c r="C70" s="34">
        <v>0</v>
      </c>
      <c r="D70" s="34">
        <v>0</v>
      </c>
      <c r="E70" s="34">
        <f>C70+D70</f>
        <v>0</v>
      </c>
      <c r="F70" s="34">
        <v>0</v>
      </c>
      <c r="G70" s="34">
        <v>0</v>
      </c>
      <c r="H70" s="34">
        <f>E70-F70</f>
        <v>0</v>
      </c>
    </row>
    <row r="71" spans="1:8" x14ac:dyDescent="0.2">
      <c r="A71" s="4"/>
      <c r="B71" s="31"/>
      <c r="C71" s="34"/>
      <c r="D71" s="34"/>
      <c r="E71" s="34"/>
      <c r="F71" s="34"/>
      <c r="G71" s="34"/>
      <c r="H71" s="34"/>
    </row>
    <row r="72" spans="1:8" x14ac:dyDescent="0.2">
      <c r="A72" s="4"/>
      <c r="B72" s="31" t="s">
        <v>15</v>
      </c>
      <c r="C72" s="34">
        <v>0</v>
      </c>
      <c r="D72" s="34">
        <v>0</v>
      </c>
      <c r="E72" s="34">
        <f>C72+D72</f>
        <v>0</v>
      </c>
      <c r="F72" s="34">
        <v>0</v>
      </c>
      <c r="G72" s="34">
        <v>0</v>
      </c>
      <c r="H72" s="34">
        <f>E72-F72</f>
        <v>0</v>
      </c>
    </row>
    <row r="73" spans="1:8" x14ac:dyDescent="0.2">
      <c r="A73" s="30"/>
      <c r="B73" s="32"/>
      <c r="C73" s="35"/>
      <c r="D73" s="35"/>
      <c r="E73" s="35"/>
      <c r="F73" s="35"/>
      <c r="G73" s="35"/>
      <c r="H73" s="35"/>
    </row>
    <row r="74" spans="1:8" x14ac:dyDescent="0.2">
      <c r="A74" s="26"/>
      <c r="B74" s="47" t="s">
        <v>53</v>
      </c>
      <c r="C74" s="23">
        <f t="shared" ref="C74:H74" si="49">SUM(C60:C72)</f>
        <v>0</v>
      </c>
      <c r="D74" s="23">
        <f t="shared" si="49"/>
        <v>0</v>
      </c>
      <c r="E74" s="23">
        <f t="shared" si="49"/>
        <v>0</v>
      </c>
      <c r="F74" s="23">
        <f t="shared" si="49"/>
        <v>0</v>
      </c>
      <c r="G74" s="23">
        <f t="shared" si="49"/>
        <v>0</v>
      </c>
      <c r="H74" s="23">
        <f t="shared" si="49"/>
        <v>0</v>
      </c>
    </row>
    <row r="75" spans="1:8" s="54" customFormat="1" ht="12" x14ac:dyDescent="0.2">
      <c r="A75" s="52" t="s">
        <v>163</v>
      </c>
      <c r="B75" s="53"/>
      <c r="C75" s="53"/>
      <c r="D75" s="53"/>
      <c r="E75" s="53"/>
      <c r="F75" s="53"/>
    </row>
  </sheetData>
  <sheetProtection formatCells="0" formatColumns="0" formatRows="0" insertRows="0" deleteRows="0" autoFilter="0"/>
  <mergeCells count="12">
    <mergeCell ref="A1:H1"/>
    <mergeCell ref="A3:B5"/>
    <mergeCell ref="A41:H41"/>
    <mergeCell ref="A43:B45"/>
    <mergeCell ref="C3:G3"/>
    <mergeCell ref="H3:H4"/>
    <mergeCell ref="A55:H55"/>
    <mergeCell ref="A56:B58"/>
    <mergeCell ref="C56:G56"/>
    <mergeCell ref="H56:H57"/>
    <mergeCell ref="C43:G43"/>
    <mergeCell ref="H43:H44"/>
  </mergeCells>
  <printOptions horizontalCentered="1"/>
  <pageMargins left="0.41" right="0.70866141732283472" top="0.74803149606299213" bottom="0.74803149606299213" header="0.31496062992125984" footer="0.31496062992125984"/>
  <pageSetup scale="8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workbookViewId="0">
      <selection activeCell="A43" sqref="A1:H43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162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57482897.82</v>
      </c>
      <c r="D6" s="15">
        <f t="shared" si="0"/>
        <v>25953227.150000002</v>
      </c>
      <c r="E6" s="15">
        <f t="shared" si="0"/>
        <v>83436124.969999999</v>
      </c>
      <c r="F6" s="15">
        <f t="shared" si="0"/>
        <v>82048684.670000002</v>
      </c>
      <c r="G6" s="15">
        <f t="shared" si="0"/>
        <v>73508845.350000009</v>
      </c>
      <c r="H6" s="15">
        <f t="shared" si="0"/>
        <v>1387440.3000000012</v>
      </c>
    </row>
    <row r="7" spans="1:8" x14ac:dyDescent="0.2">
      <c r="A7" s="38"/>
      <c r="B7" s="42" t="s">
        <v>42</v>
      </c>
      <c r="C7" s="15">
        <v>2311972.5099999998</v>
      </c>
      <c r="D7" s="15">
        <v>-287006.08000000002</v>
      </c>
      <c r="E7" s="15">
        <f>C7+D7</f>
        <v>2024966.4299999997</v>
      </c>
      <c r="F7" s="15">
        <v>2021647.34</v>
      </c>
      <c r="G7" s="15">
        <v>1935053.62</v>
      </c>
      <c r="H7" s="15">
        <f>E7-F7</f>
        <v>3319.0899999996182</v>
      </c>
    </row>
    <row r="8" spans="1:8" x14ac:dyDescent="0.2">
      <c r="A8" s="38"/>
      <c r="B8" s="42" t="s">
        <v>17</v>
      </c>
      <c r="C8" s="15">
        <v>373060.02</v>
      </c>
      <c r="D8" s="15">
        <v>-22832.94</v>
      </c>
      <c r="E8" s="15">
        <f t="shared" ref="E8:E14" si="1">C8+D8</f>
        <v>350227.08</v>
      </c>
      <c r="F8" s="15">
        <v>354695.86</v>
      </c>
      <c r="G8" s="15">
        <v>346994.11</v>
      </c>
      <c r="H8" s="15">
        <f t="shared" ref="H8:H14" si="2">E8-F8</f>
        <v>-4468.7799999999697</v>
      </c>
    </row>
    <row r="9" spans="1:8" x14ac:dyDescent="0.2">
      <c r="A9" s="38"/>
      <c r="B9" s="42" t="s">
        <v>43</v>
      </c>
      <c r="C9" s="15">
        <v>29117124.399999999</v>
      </c>
      <c r="D9" s="15">
        <v>20685942.690000001</v>
      </c>
      <c r="E9" s="15">
        <f t="shared" si="1"/>
        <v>49803067.090000004</v>
      </c>
      <c r="F9" s="15">
        <v>49498262.039999999</v>
      </c>
      <c r="G9" s="15">
        <v>44016365.990000002</v>
      </c>
      <c r="H9" s="15">
        <f t="shared" si="2"/>
        <v>304805.05000000447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6826312.9299999997</v>
      </c>
      <c r="D11" s="15">
        <v>7856001.3600000003</v>
      </c>
      <c r="E11" s="15">
        <f t="shared" si="1"/>
        <v>14682314.289999999</v>
      </c>
      <c r="F11" s="15">
        <v>13863116.800000001</v>
      </c>
      <c r="G11" s="15">
        <v>13131947.619999999</v>
      </c>
      <c r="H11" s="15">
        <f t="shared" si="2"/>
        <v>819197.48999999836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15810441.42</v>
      </c>
      <c r="D13" s="15">
        <v>-2197740.4500000002</v>
      </c>
      <c r="E13" s="15">
        <f t="shared" si="1"/>
        <v>13612700.969999999</v>
      </c>
      <c r="F13" s="15">
        <v>13329559.25</v>
      </c>
      <c r="G13" s="15">
        <v>11327579.83</v>
      </c>
      <c r="H13" s="15">
        <f t="shared" si="2"/>
        <v>283141.71999999881</v>
      </c>
    </row>
    <row r="14" spans="1:8" x14ac:dyDescent="0.2">
      <c r="A14" s="38"/>
      <c r="B14" s="42" t="s">
        <v>19</v>
      </c>
      <c r="C14" s="15">
        <v>3043986.54</v>
      </c>
      <c r="D14" s="15">
        <v>-81137.429999999993</v>
      </c>
      <c r="E14" s="15">
        <f t="shared" si="1"/>
        <v>2962849.11</v>
      </c>
      <c r="F14" s="15">
        <v>2981403.38</v>
      </c>
      <c r="G14" s="15">
        <v>2750904.18</v>
      </c>
      <c r="H14" s="15">
        <f t="shared" si="2"/>
        <v>-18554.270000000019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86044982.560000017</v>
      </c>
      <c r="D16" s="15">
        <f t="shared" si="3"/>
        <v>69453406.950000003</v>
      </c>
      <c r="E16" s="15">
        <f t="shared" si="3"/>
        <v>155498389.50999999</v>
      </c>
      <c r="F16" s="15">
        <f t="shared" si="3"/>
        <v>116532194.05000001</v>
      </c>
      <c r="G16" s="15">
        <f t="shared" si="3"/>
        <v>101364167.92</v>
      </c>
      <c r="H16" s="15">
        <f t="shared" si="3"/>
        <v>38966195.459999993</v>
      </c>
    </row>
    <row r="17" spans="1:8" x14ac:dyDescent="0.2">
      <c r="A17" s="38"/>
      <c r="B17" s="42" t="s">
        <v>45</v>
      </c>
      <c r="C17" s="15">
        <v>775004.26</v>
      </c>
      <c r="D17" s="15">
        <v>-25110.82</v>
      </c>
      <c r="E17" s="15">
        <f>C17+D17</f>
        <v>749893.44000000006</v>
      </c>
      <c r="F17" s="15">
        <v>682125.73</v>
      </c>
      <c r="G17" s="15">
        <v>648611.06999999995</v>
      </c>
      <c r="H17" s="15">
        <f t="shared" ref="H17:H23" si="4">E17-F17</f>
        <v>67767.710000000079</v>
      </c>
    </row>
    <row r="18" spans="1:8" x14ac:dyDescent="0.2">
      <c r="A18" s="38"/>
      <c r="B18" s="42" t="s">
        <v>28</v>
      </c>
      <c r="C18" s="15">
        <v>77513799.5</v>
      </c>
      <c r="D18" s="15">
        <v>69677457</v>
      </c>
      <c r="E18" s="15">
        <f t="shared" ref="E18:E23" si="5">C18+D18</f>
        <v>147191256.5</v>
      </c>
      <c r="F18" s="15">
        <v>108310441.2</v>
      </c>
      <c r="G18" s="15">
        <v>93624450.980000004</v>
      </c>
      <c r="H18" s="15">
        <f t="shared" si="4"/>
        <v>38880815.299999997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4505299.01</v>
      </c>
      <c r="D20" s="15">
        <v>-308417.33</v>
      </c>
      <c r="E20" s="15">
        <f t="shared" si="5"/>
        <v>4196881.68</v>
      </c>
      <c r="F20" s="15">
        <v>4154291.7</v>
      </c>
      <c r="G20" s="15">
        <v>3843405.25</v>
      </c>
      <c r="H20" s="15">
        <f t="shared" si="4"/>
        <v>42589.979999999516</v>
      </c>
    </row>
    <row r="21" spans="1:8" x14ac:dyDescent="0.2">
      <c r="A21" s="38"/>
      <c r="B21" s="42" t="s">
        <v>47</v>
      </c>
      <c r="C21" s="15">
        <v>3250879.79</v>
      </c>
      <c r="D21" s="15">
        <v>109478.1</v>
      </c>
      <c r="E21" s="15">
        <f t="shared" si="5"/>
        <v>3360357.89</v>
      </c>
      <c r="F21" s="15">
        <v>3385335.42</v>
      </c>
      <c r="G21" s="15">
        <v>3247700.62</v>
      </c>
      <c r="H21" s="15">
        <f t="shared" si="4"/>
        <v>-24977.529999999795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1277667.1399999999</v>
      </c>
      <c r="D25" s="15">
        <f t="shared" si="6"/>
        <v>290917.89</v>
      </c>
      <c r="E25" s="15">
        <f t="shared" si="6"/>
        <v>1568585.0299999998</v>
      </c>
      <c r="F25" s="15">
        <f t="shared" si="6"/>
        <v>1556803.91</v>
      </c>
      <c r="G25" s="15">
        <f t="shared" si="6"/>
        <v>1429056.34</v>
      </c>
      <c r="H25" s="15">
        <f t="shared" si="6"/>
        <v>11781.119999999879</v>
      </c>
    </row>
    <row r="26" spans="1:8" x14ac:dyDescent="0.2">
      <c r="A26" s="38"/>
      <c r="B26" s="42" t="s">
        <v>29</v>
      </c>
      <c r="C26" s="15">
        <v>1277667.1399999999</v>
      </c>
      <c r="D26" s="15">
        <v>290917.89</v>
      </c>
      <c r="E26" s="15">
        <f>C26+D26</f>
        <v>1568585.0299999998</v>
      </c>
      <c r="F26" s="15">
        <v>1556803.91</v>
      </c>
      <c r="G26" s="15">
        <v>1429056.34</v>
      </c>
      <c r="H26" s="15">
        <f t="shared" ref="H26:H34" si="7">E26-F26</f>
        <v>11781.119999999879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144805547.52000001</v>
      </c>
      <c r="D42" s="23">
        <f t="shared" si="12"/>
        <v>95697551.99000001</v>
      </c>
      <c r="E42" s="23">
        <f t="shared" si="12"/>
        <v>240503099.50999999</v>
      </c>
      <c r="F42" s="23">
        <f t="shared" si="12"/>
        <v>200137682.63</v>
      </c>
      <c r="G42" s="23">
        <f t="shared" si="12"/>
        <v>176302069.61000001</v>
      </c>
      <c r="H42" s="23">
        <f t="shared" si="12"/>
        <v>40365416.879999995</v>
      </c>
    </row>
    <row r="43" spans="1:8" s="54" customFormat="1" ht="12" x14ac:dyDescent="0.2">
      <c r="A43" s="52" t="s">
        <v>163</v>
      </c>
      <c r="B43" s="53"/>
      <c r="C43" s="53"/>
      <c r="D43" s="53"/>
      <c r="E43" s="53"/>
      <c r="F43" s="53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46" spans="1:8" x14ac:dyDescent="0.2">
      <c r="A46" s="37"/>
      <c r="B46" s="37"/>
      <c r="C46" s="37"/>
      <c r="D46" s="37"/>
      <c r="E46" s="37"/>
      <c r="F46" s="37"/>
      <c r="G46" s="37"/>
      <c r="H46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2020-02-05T21:38:28Z</cp:lastPrinted>
  <dcterms:created xsi:type="dcterms:W3CDTF">2014-02-10T03:37:14Z</dcterms:created>
  <dcterms:modified xsi:type="dcterms:W3CDTF">2020-02-05T21:38:32Z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